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21" i="1" s="1"/>
  <c r="L21" i="1" s="1"/>
  <c r="G11" i="1"/>
  <c r="K12" i="1" l="1"/>
  <c r="L12" i="1" s="1"/>
  <c r="K181" i="1"/>
  <c r="L181" i="1" s="1"/>
  <c r="K119" i="1"/>
  <c r="L119" i="1" s="1"/>
  <c r="K157" i="1"/>
  <c r="L157" i="1" s="1"/>
  <c r="K199" i="1"/>
  <c r="L199" i="1" s="1"/>
  <c r="K77" i="1"/>
  <c r="L77" i="1" s="1"/>
  <c r="K191" i="1"/>
  <c r="L191" i="1" s="1"/>
  <c r="K171" i="1"/>
  <c r="L171" i="1" s="1"/>
  <c r="K140" i="1"/>
  <c r="L140" i="1" s="1"/>
  <c r="K97" i="1"/>
  <c r="L97" i="1" s="1"/>
  <c r="K52" i="1"/>
  <c r="L52" i="1" s="1"/>
  <c r="K172" i="1"/>
  <c r="L172" i="1" s="1"/>
  <c r="K150" i="1"/>
  <c r="L150" i="1" s="1"/>
  <c r="K108" i="1"/>
  <c r="L108" i="1" s="1"/>
  <c r="K69" i="1"/>
  <c r="L69" i="1" s="1"/>
  <c r="K200" i="1"/>
  <c r="L200" i="1" s="1"/>
  <c r="K182" i="1"/>
  <c r="L182" i="1" s="1"/>
  <c r="K161" i="1"/>
  <c r="L161" i="1" s="1"/>
  <c r="K129" i="1"/>
  <c r="L129" i="1" s="1"/>
  <c r="K87" i="1"/>
  <c r="L87" i="1" s="1"/>
  <c r="K34" i="1"/>
  <c r="L34" i="1" s="1"/>
  <c r="K146" i="1"/>
  <c r="L146" i="1" s="1"/>
  <c r="K136" i="1"/>
  <c r="L136" i="1" s="1"/>
  <c r="K126" i="1"/>
  <c r="L126" i="1" s="1"/>
  <c r="K114" i="1"/>
  <c r="L114" i="1" s="1"/>
  <c r="K104" i="1"/>
  <c r="L104" i="1" s="1"/>
  <c r="K94" i="1"/>
  <c r="L94" i="1" s="1"/>
  <c r="K83" i="1"/>
  <c r="L83" i="1" s="1"/>
  <c r="K74" i="1"/>
  <c r="L74" i="1" s="1"/>
  <c r="K65" i="1"/>
  <c r="L65" i="1" s="1"/>
  <c r="K47" i="1"/>
  <c r="L47" i="1" s="1"/>
  <c r="K30" i="1"/>
  <c r="L30" i="1" s="1"/>
  <c r="K196" i="1"/>
  <c r="L196" i="1" s="1"/>
  <c r="K188" i="1"/>
  <c r="L188" i="1" s="1"/>
  <c r="K177" i="1"/>
  <c r="L177" i="1" s="1"/>
  <c r="K167" i="1"/>
  <c r="L167" i="1" s="1"/>
  <c r="K156" i="1"/>
  <c r="L156" i="1" s="1"/>
  <c r="K145" i="1"/>
  <c r="L145" i="1" s="1"/>
  <c r="K135" i="1"/>
  <c r="L135" i="1" s="1"/>
  <c r="K125" i="1"/>
  <c r="L125" i="1" s="1"/>
  <c r="K113" i="1"/>
  <c r="L113" i="1" s="1"/>
  <c r="K103" i="1"/>
  <c r="L103" i="1" s="1"/>
  <c r="K93" i="1"/>
  <c r="L93" i="1" s="1"/>
  <c r="K82" i="1"/>
  <c r="L82" i="1" s="1"/>
  <c r="K73" i="1"/>
  <c r="L73" i="1" s="1"/>
  <c r="K61" i="1"/>
  <c r="L61" i="1" s="1"/>
  <c r="K43" i="1"/>
  <c r="L43" i="1" s="1"/>
  <c r="K25" i="1"/>
  <c r="L25" i="1" s="1"/>
  <c r="K204" i="1"/>
  <c r="L204" i="1" s="1"/>
  <c r="K195" i="1"/>
  <c r="L195" i="1" s="1"/>
  <c r="K186" i="1"/>
  <c r="L186" i="1" s="1"/>
  <c r="K176" i="1"/>
  <c r="L176" i="1" s="1"/>
  <c r="K165" i="1"/>
  <c r="L165" i="1" s="1"/>
  <c r="K151" i="1"/>
  <c r="L151" i="1" s="1"/>
  <c r="K142" i="1"/>
  <c r="L142" i="1" s="1"/>
  <c r="K131" i="1"/>
  <c r="L131" i="1" s="1"/>
  <c r="K121" i="1"/>
  <c r="L121" i="1" s="1"/>
  <c r="K110" i="1"/>
  <c r="L110" i="1" s="1"/>
  <c r="K99" i="1"/>
  <c r="L99" i="1" s="1"/>
  <c r="K89" i="1"/>
  <c r="L89" i="1" s="1"/>
  <c r="K79" i="1"/>
  <c r="L79" i="1" s="1"/>
  <c r="K70" i="1"/>
  <c r="L70" i="1" s="1"/>
  <c r="K57" i="1"/>
  <c r="L57" i="1" s="1"/>
  <c r="K39" i="1"/>
  <c r="L39" i="1" s="1"/>
  <c r="K118" i="1"/>
  <c r="L118" i="1" s="1"/>
  <c r="H206" i="1"/>
  <c r="I206" i="1"/>
  <c r="K202" i="1"/>
  <c r="L202" i="1" s="1"/>
  <c r="K198" i="1"/>
  <c r="L198" i="1" s="1"/>
  <c r="K194" i="1"/>
  <c r="L194" i="1" s="1"/>
  <c r="K189" i="1"/>
  <c r="L189" i="1" s="1"/>
  <c r="K185" i="1"/>
  <c r="L185" i="1" s="1"/>
  <c r="K179" i="1"/>
  <c r="L179" i="1" s="1"/>
  <c r="K175" i="1"/>
  <c r="L175" i="1" s="1"/>
  <c r="K170" i="1"/>
  <c r="L170" i="1" s="1"/>
  <c r="K164" i="1"/>
  <c r="L164" i="1" s="1"/>
  <c r="K160" i="1"/>
  <c r="L160" i="1" s="1"/>
  <c r="K154" i="1"/>
  <c r="L154" i="1" s="1"/>
  <c r="K149" i="1"/>
  <c r="L149" i="1" s="1"/>
  <c r="K144" i="1"/>
  <c r="L144" i="1" s="1"/>
  <c r="K139" i="1"/>
  <c r="L139" i="1" s="1"/>
  <c r="K133" i="1"/>
  <c r="L133" i="1" s="1"/>
  <c r="K124" i="1"/>
  <c r="L124" i="1" s="1"/>
  <c r="K117" i="1"/>
  <c r="L117" i="1" s="1"/>
  <c r="K112" i="1"/>
  <c r="L112" i="1" s="1"/>
  <c r="K107" i="1"/>
  <c r="L107" i="1" s="1"/>
  <c r="K101" i="1"/>
  <c r="L101" i="1" s="1"/>
  <c r="K92" i="1"/>
  <c r="L92" i="1" s="1"/>
  <c r="K86" i="1"/>
  <c r="L86" i="1" s="1"/>
  <c r="K80" i="1"/>
  <c r="L80" i="1" s="1"/>
  <c r="K72" i="1"/>
  <c r="L72" i="1" s="1"/>
  <c r="K68" i="1"/>
  <c r="L68" i="1" s="1"/>
  <c r="K64" i="1"/>
  <c r="L64" i="1" s="1"/>
  <c r="K59" i="1"/>
  <c r="L59" i="1" s="1"/>
  <c r="K55" i="1"/>
  <c r="L55" i="1" s="1"/>
  <c r="K49" i="1"/>
  <c r="L49" i="1" s="1"/>
  <c r="K45" i="1"/>
  <c r="L45" i="1" s="1"/>
  <c r="K40" i="1"/>
  <c r="L40" i="1" s="1"/>
  <c r="K32" i="1"/>
  <c r="L32" i="1" s="1"/>
  <c r="K24" i="1"/>
  <c r="L24" i="1" s="1"/>
  <c r="K18" i="1"/>
  <c r="L18" i="1" s="1"/>
  <c r="K13" i="1"/>
  <c r="L13" i="1" s="1"/>
  <c r="K60" i="1"/>
  <c r="L60" i="1" s="1"/>
  <c r="K56" i="1"/>
  <c r="L56" i="1" s="1"/>
  <c r="K50" i="1"/>
  <c r="L50" i="1" s="1"/>
  <c r="K46" i="1"/>
  <c r="L46" i="1" s="1"/>
  <c r="K42" i="1"/>
  <c r="L42" i="1" s="1"/>
  <c r="K37" i="1"/>
  <c r="L37" i="1" s="1"/>
  <c r="K33" i="1"/>
  <c r="L33" i="1" s="1"/>
  <c r="K28" i="1"/>
  <c r="L28" i="1" s="1"/>
  <c r="K19" i="1"/>
  <c r="L19" i="1" s="1"/>
  <c r="K15" i="1"/>
  <c r="L15" i="1" s="1"/>
  <c r="K205" i="1"/>
  <c r="L205" i="1" s="1"/>
  <c r="K201" i="1"/>
  <c r="L201" i="1" s="1"/>
  <c r="K197" i="1"/>
  <c r="L197" i="1" s="1"/>
  <c r="K192" i="1"/>
  <c r="L192" i="1" s="1"/>
  <c r="K183" i="1"/>
  <c r="L183" i="1" s="1"/>
  <c r="K178" i="1"/>
  <c r="L178" i="1" s="1"/>
  <c r="K174" i="1"/>
  <c r="L174" i="1" s="1"/>
  <c r="K168" i="1"/>
  <c r="L168" i="1" s="1"/>
  <c r="K163" i="1"/>
  <c r="L163" i="1" s="1"/>
  <c r="K158" i="1"/>
  <c r="L158" i="1" s="1"/>
  <c r="K153" i="1"/>
  <c r="L153" i="1" s="1"/>
  <c r="K147" i="1"/>
  <c r="L147" i="1" s="1"/>
  <c r="K143" i="1"/>
  <c r="L143" i="1" s="1"/>
  <c r="K138" i="1"/>
  <c r="L138" i="1" s="1"/>
  <c r="K132" i="1"/>
  <c r="L132" i="1" s="1"/>
  <c r="K128" i="1"/>
  <c r="L128" i="1" s="1"/>
  <c r="K122" i="1"/>
  <c r="L122" i="1" s="1"/>
  <c r="K115" i="1"/>
  <c r="L115" i="1" s="1"/>
  <c r="K111" i="1"/>
  <c r="L111" i="1" s="1"/>
  <c r="K106" i="1"/>
  <c r="L106" i="1" s="1"/>
  <c r="K100" i="1"/>
  <c r="L100" i="1" s="1"/>
  <c r="K96" i="1"/>
  <c r="L96" i="1" s="1"/>
  <c r="K90" i="1"/>
  <c r="L90" i="1" s="1"/>
  <c r="K85" i="1"/>
  <c r="L85" i="1" s="1"/>
  <c r="K76" i="1"/>
  <c r="L76" i="1" s="1"/>
  <c r="K71" i="1"/>
  <c r="L71" i="1" s="1"/>
  <c r="K67" i="1"/>
  <c r="L67" i="1" s="1"/>
  <c r="K62" i="1"/>
  <c r="L62" i="1" s="1"/>
  <c r="K58" i="1"/>
  <c r="L58" i="1" s="1"/>
  <c r="K53" i="1"/>
  <c r="L53" i="1" s="1"/>
  <c r="K48" i="1"/>
  <c r="L48" i="1" s="1"/>
  <c r="K44" i="1"/>
  <c r="L44" i="1" s="1"/>
  <c r="K36" i="1"/>
  <c r="L36" i="1" s="1"/>
  <c r="K31" i="1"/>
  <c r="L31" i="1" s="1"/>
  <c r="K27" i="1"/>
  <c r="L27" i="1" s="1"/>
  <c r="K22" i="1"/>
  <c r="L22" i="1" s="1"/>
  <c r="K16" i="1"/>
  <c r="L16" i="1" s="1"/>
  <c r="K11" i="1"/>
  <c r="L11" i="1" s="1"/>
  <c r="K203" i="1"/>
  <c r="L203" i="1" s="1"/>
  <c r="K193" i="1"/>
  <c r="L193" i="1" s="1"/>
  <c r="K190" i="1"/>
  <c r="L190" i="1" s="1"/>
  <c r="K187" i="1"/>
  <c r="L187" i="1" s="1"/>
  <c r="K184" i="1"/>
  <c r="L184" i="1" s="1"/>
  <c r="K180" i="1"/>
  <c r="L180" i="1" s="1"/>
  <c r="K173" i="1"/>
  <c r="L173" i="1" s="1"/>
  <c r="K169" i="1"/>
  <c r="L169" i="1" s="1"/>
  <c r="K166" i="1"/>
  <c r="L166" i="1" s="1"/>
  <c r="K162" i="1"/>
  <c r="L162" i="1" s="1"/>
  <c r="K159" i="1"/>
  <c r="L159" i="1" s="1"/>
  <c r="K155" i="1"/>
  <c r="L155" i="1" s="1"/>
  <c r="K152" i="1"/>
  <c r="L152" i="1" s="1"/>
  <c r="K148" i="1"/>
  <c r="L148" i="1" s="1"/>
  <c r="K141" i="1"/>
  <c r="L141" i="1" s="1"/>
  <c r="K137" i="1"/>
  <c r="L137" i="1" s="1"/>
  <c r="K134" i="1"/>
  <c r="L134" i="1" s="1"/>
  <c r="K130" i="1"/>
  <c r="L130" i="1" s="1"/>
  <c r="K127" i="1"/>
  <c r="L127" i="1" s="1"/>
  <c r="K123" i="1"/>
  <c r="L123" i="1" s="1"/>
  <c r="K120" i="1"/>
  <c r="L120" i="1" s="1"/>
  <c r="K116" i="1"/>
  <c r="L116" i="1" s="1"/>
  <c r="K109" i="1"/>
  <c r="L109" i="1" s="1"/>
  <c r="K105" i="1"/>
  <c r="L105" i="1" s="1"/>
  <c r="K102" i="1"/>
  <c r="L102" i="1" s="1"/>
  <c r="K98" i="1"/>
  <c r="L98" i="1" s="1"/>
  <c r="K95" i="1"/>
  <c r="L95" i="1" s="1"/>
  <c r="K91" i="1"/>
  <c r="L91" i="1" s="1"/>
  <c r="K88" i="1"/>
  <c r="L88" i="1" s="1"/>
  <c r="K84" i="1"/>
  <c r="L84" i="1" s="1"/>
  <c r="K81" i="1"/>
  <c r="L81" i="1" s="1"/>
  <c r="K78" i="1"/>
  <c r="L78" i="1" s="1"/>
  <c r="K75" i="1"/>
  <c r="L75" i="1" s="1"/>
  <c r="K66" i="1"/>
  <c r="L66" i="1" s="1"/>
  <c r="K63" i="1"/>
  <c r="L63" i="1" s="1"/>
  <c r="K54" i="1"/>
  <c r="L54" i="1" s="1"/>
  <c r="K51" i="1"/>
  <c r="L51" i="1" s="1"/>
  <c r="K41" i="1"/>
  <c r="L41" i="1" s="1"/>
  <c r="K38" i="1"/>
  <c r="L38" i="1" s="1"/>
  <c r="K35" i="1"/>
  <c r="L35" i="1" s="1"/>
  <c r="K29" i="1"/>
  <c r="L29" i="1" s="1"/>
  <c r="K26" i="1"/>
  <c r="L26" i="1" s="1"/>
  <c r="K23" i="1"/>
  <c r="L23" i="1" s="1"/>
  <c r="K20" i="1"/>
  <c r="L20" i="1" s="1"/>
  <c r="K17" i="1"/>
  <c r="L17" i="1" s="1"/>
  <c r="K14" i="1"/>
  <c r="L14" i="1" s="1"/>
  <c r="M206" i="1"/>
  <c r="J212" i="1" s="1"/>
  <c r="L206" i="1" l="1"/>
  <c r="K206" i="1"/>
</calcChain>
</file>

<file path=xl/sharedStrings.xml><?xml version="1.0" encoding="utf-8"?>
<sst xmlns="http://schemas.openxmlformats.org/spreadsheetml/2006/main" count="858" uniqueCount="417">
  <si>
    <t>Адрес дома : Олонецкий пр., д. 10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</si>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</sst>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1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5"/>
  <sheetViews>
    <sheetView tabSelected="1" topLeftCell="A158" workbookViewId="0">
      <selection activeCell="B179" sqref="B179"/>
    </sheetView>
  </sheetViews>
  <sheetFormatPr defaultRowHeight="11.25" x14ac:dyDescent="0.2"/>
  <cols>
    <col min="1" max="1" width="10.33203125" customWidth="1"/>
    <col min="2" max="2" width="78.83203125" customWidth="1"/>
    <col min="3" max="3" width="26.6640625" hidden="1" customWidth="1"/>
    <col min="4" max="4" width="13.83203125" hidden="1" customWidth="1"/>
    <col min="5" max="5" width="10.6640625" hidden="1" customWidth="1"/>
    <col min="6" max="6" width="15.83203125" hidden="1" customWidth="1"/>
    <col min="7" max="7" width="15" hidden="1" customWidth="1"/>
    <col min="8" max="8" width="17.5" customWidth="1"/>
    <col min="9" max="9" width="18.83203125" customWidth="1"/>
    <col min="10" max="10" width="14.1640625" hidden="1" customWidth="1"/>
    <col min="11" max="11" width="11.832031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5.7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v>291.17854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.75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228</v>
      </c>
      <c r="G11" s="24">
        <f>(J11/F11/E11)*1000</f>
        <v>0.32401315789473678</v>
      </c>
      <c r="H11" s="23">
        <f>J11*1000</f>
        <v>22162.499999999996</v>
      </c>
      <c r="I11" s="23">
        <f>J11*1000</f>
        <v>22162.499999999996</v>
      </c>
      <c r="J11" s="4">
        <v>22.162499999999998</v>
      </c>
      <c r="K11" s="8">
        <f>ROUND((J11*100)/$J$206,3)</f>
        <v>1.2749999999999999</v>
      </c>
      <c r="L11" s="8">
        <f>ROUND($L$9*K11,2)/100</f>
        <v>3.7124999999999999</v>
      </c>
      <c r="M11" s="9">
        <v>22.162499999999998</v>
      </c>
    </row>
    <row r="12" spans="1:13" ht="30.75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228</v>
      </c>
      <c r="G12" s="24">
        <f t="shared" ref="G12:G75" si="0">(J12/F12/E12)*1000</f>
        <v>61.376315789473672</v>
      </c>
      <c r="H12" s="23">
        <f t="shared" ref="H12:H75" si="1">J12*1000</f>
        <v>167925.59999999998</v>
      </c>
      <c r="I12" s="23">
        <f t="shared" ref="I12:I75" si="2">J12*1000</f>
        <v>167925.59999999998</v>
      </c>
      <c r="J12" s="4">
        <v>167.92559999999997</v>
      </c>
      <c r="K12" s="8">
        <f t="shared" ref="K12:K75" si="3">ROUND((J12*100)/$J$206,3)</f>
        <v>9.6630000000000003</v>
      </c>
      <c r="L12" s="8">
        <f t="shared" ref="L12:L75" si="4">ROUND($L$9*K12,2)/100</f>
        <v>28.136599999999998</v>
      </c>
      <c r="M12" s="9">
        <v>167.92559999999997</v>
      </c>
    </row>
    <row r="13" spans="1:13" ht="30.75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15</v>
      </c>
      <c r="G13" s="24">
        <f t="shared" si="0"/>
        <v>3.4692888888888893</v>
      </c>
      <c r="H13" s="23">
        <f t="shared" si="1"/>
        <v>15611.800000000001</v>
      </c>
      <c r="I13" s="23">
        <f t="shared" si="2"/>
        <v>15611.800000000001</v>
      </c>
      <c r="J13" s="4">
        <v>15.611800000000001</v>
      </c>
      <c r="K13" s="8">
        <f t="shared" si="3"/>
        <v>0.89800000000000002</v>
      </c>
      <c r="L13" s="8">
        <f t="shared" si="4"/>
        <v>2.6148000000000002</v>
      </c>
      <c r="M13" s="9">
        <v>15.611800000000001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15</v>
      </c>
      <c r="G14" s="24">
        <f t="shared" si="0"/>
        <v>22.399102564102563</v>
      </c>
      <c r="H14" s="23">
        <f t="shared" si="1"/>
        <v>17471.3</v>
      </c>
      <c r="I14" s="23">
        <f t="shared" si="2"/>
        <v>17471.3</v>
      </c>
      <c r="J14" s="4">
        <v>17.471299999999999</v>
      </c>
      <c r="K14" s="8">
        <f t="shared" si="3"/>
        <v>1.0049999999999999</v>
      </c>
      <c r="L14" s="8">
        <f t="shared" si="4"/>
        <v>2.9262999999999999</v>
      </c>
      <c r="M14" s="9">
        <v>17.471299999999999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3.3</v>
      </c>
      <c r="G15" s="24">
        <f t="shared" si="0"/>
        <v>3.7385858585858589</v>
      </c>
      <c r="H15" s="23">
        <f t="shared" si="1"/>
        <v>3701.2</v>
      </c>
      <c r="I15" s="23">
        <f t="shared" si="2"/>
        <v>3701.2</v>
      </c>
      <c r="J15" s="4">
        <v>3.7012</v>
      </c>
      <c r="K15" s="8">
        <f t="shared" si="3"/>
        <v>0.21299999999999999</v>
      </c>
      <c r="L15" s="8">
        <f t="shared" si="4"/>
        <v>0.62020000000000008</v>
      </c>
      <c r="M15" s="9">
        <v>3.7012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67.819999999999993</v>
      </c>
      <c r="G17" s="24">
        <f t="shared" si="0"/>
        <v>9.3010911235623723</v>
      </c>
      <c r="H17" s="23">
        <f t="shared" si="1"/>
        <v>630.80000000000007</v>
      </c>
      <c r="I17" s="23">
        <f t="shared" si="2"/>
        <v>630.80000000000007</v>
      </c>
      <c r="J17" s="4">
        <v>0.63080000000000003</v>
      </c>
      <c r="K17" s="8">
        <f t="shared" si="3"/>
        <v>3.5999999999999997E-2</v>
      </c>
      <c r="L17" s="8">
        <f t="shared" si="4"/>
        <v>0.1048</v>
      </c>
      <c r="M17" s="9">
        <v>0.63080000000000003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1780.02</v>
      </c>
      <c r="G18" s="24">
        <f t="shared" si="0"/>
        <v>3.137436658015079</v>
      </c>
      <c r="H18" s="23">
        <f t="shared" si="1"/>
        <v>5584.7000000000007</v>
      </c>
      <c r="I18" s="23">
        <f t="shared" si="2"/>
        <v>5584.7000000000007</v>
      </c>
      <c r="J18" s="4">
        <v>5.5847000000000007</v>
      </c>
      <c r="K18" s="8">
        <f t="shared" si="3"/>
        <v>0.32100000000000001</v>
      </c>
      <c r="L18" s="8">
        <f t="shared" si="4"/>
        <v>0.93469999999999998</v>
      </c>
      <c r="M18" s="9">
        <v>5.5847000000000007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70.02</v>
      </c>
      <c r="G19" s="24">
        <f t="shared" si="0"/>
        <v>1.975149957155099</v>
      </c>
      <c r="H19" s="23">
        <f t="shared" si="1"/>
        <v>138.30000000000001</v>
      </c>
      <c r="I19" s="23">
        <f t="shared" si="2"/>
        <v>138.30000000000001</v>
      </c>
      <c r="J19" s="4">
        <v>0.13830000000000001</v>
      </c>
      <c r="K19" s="8">
        <f t="shared" si="3"/>
        <v>8.0000000000000002E-3</v>
      </c>
      <c r="L19" s="8">
        <f t="shared" si="4"/>
        <v>2.3300000000000001E-2</v>
      </c>
      <c r="M19" s="9">
        <v>0.13830000000000001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240.44</v>
      </c>
      <c r="G20" s="24">
        <f t="shared" si="0"/>
        <v>4.5558143403759779</v>
      </c>
      <c r="H20" s="23">
        <f t="shared" si="1"/>
        <v>1095.4000000000001</v>
      </c>
      <c r="I20" s="23">
        <f t="shared" si="2"/>
        <v>1095.4000000000001</v>
      </c>
      <c r="J20" s="4">
        <v>1.0954000000000002</v>
      </c>
      <c r="K20" s="8">
        <f t="shared" si="3"/>
        <v>6.3E-2</v>
      </c>
      <c r="L20" s="8">
        <f t="shared" si="4"/>
        <v>0.18340000000000001</v>
      </c>
      <c r="M20" s="9">
        <v>1.0954000000000002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2.62</v>
      </c>
      <c r="G21" s="24">
        <f t="shared" si="0"/>
        <v>4.3702290076335881</v>
      </c>
      <c r="H21" s="23">
        <f t="shared" si="1"/>
        <v>22.9</v>
      </c>
      <c r="I21" s="23">
        <f t="shared" si="2"/>
        <v>22.9</v>
      </c>
      <c r="J21" s="4">
        <v>2.29E-2</v>
      </c>
      <c r="K21" s="8">
        <f t="shared" si="3"/>
        <v>1E-3</v>
      </c>
      <c r="L21" s="8">
        <f t="shared" si="4"/>
        <v>2.8999999999999998E-3</v>
      </c>
      <c r="M21" s="9">
        <v>2.29E-2</v>
      </c>
    </row>
    <row r="22" spans="1:13" ht="15" hidden="1" x14ac:dyDescent="0.2">
      <c r="A22" s="19" t="s">
        <v>47</v>
      </c>
      <c r="B22" s="20" t="s">
        <v>48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699</v>
      </c>
      <c r="G23" s="24">
        <f t="shared" si="0"/>
        <v>17.594420600858371</v>
      </c>
      <c r="H23" s="23">
        <f t="shared" si="1"/>
        <v>12298.5</v>
      </c>
      <c r="I23" s="23">
        <f t="shared" si="2"/>
        <v>12298.5</v>
      </c>
      <c r="J23" s="4">
        <v>12.298500000000001</v>
      </c>
      <c r="K23" s="8">
        <f t="shared" si="3"/>
        <v>0.70799999999999996</v>
      </c>
      <c r="L23" s="8">
        <f t="shared" si="4"/>
        <v>2.0615000000000001</v>
      </c>
      <c r="M23" s="9">
        <v>12.298500000000001</v>
      </c>
    </row>
    <row r="24" spans="1:13" ht="15" customHeight="1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72.209999999999994</v>
      </c>
      <c r="G24" s="24">
        <f t="shared" si="0"/>
        <v>2.8375571250519322</v>
      </c>
      <c r="H24" s="23">
        <f t="shared" si="1"/>
        <v>204.90000000000003</v>
      </c>
      <c r="I24" s="23">
        <f t="shared" si="2"/>
        <v>204.90000000000003</v>
      </c>
      <c r="J24" s="4">
        <v>0.20490000000000003</v>
      </c>
      <c r="K24" s="8">
        <f t="shared" si="3"/>
        <v>1.2E-2</v>
      </c>
      <c r="L24" s="8">
        <f t="shared" si="4"/>
        <v>3.49E-2</v>
      </c>
      <c r="M24" s="9">
        <v>0.20490000000000003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11.51</v>
      </c>
      <c r="G25" s="24">
        <f t="shared" si="0"/>
        <v>5.5777584708948744</v>
      </c>
      <c r="H25" s="23">
        <f t="shared" si="1"/>
        <v>128.4</v>
      </c>
      <c r="I25" s="23">
        <f t="shared" si="2"/>
        <v>128.4</v>
      </c>
      <c r="J25" s="4">
        <v>0.12840000000000001</v>
      </c>
      <c r="K25" s="8">
        <f t="shared" si="3"/>
        <v>7.0000000000000001E-3</v>
      </c>
      <c r="L25" s="8">
        <f t="shared" si="4"/>
        <v>2.0400000000000001E-2</v>
      </c>
      <c r="M25" s="9">
        <v>0.12840000000000001</v>
      </c>
    </row>
    <row r="26" spans="1:13" ht="15" hidden="1" x14ac:dyDescent="0.2">
      <c r="A26" s="19" t="s">
        <v>55</v>
      </c>
      <c r="B26" s="20" t="s">
        <v>56</v>
      </c>
      <c r="C26" s="21" t="s">
        <v>33</v>
      </c>
      <c r="D26" s="22" t="s">
        <v>33</v>
      </c>
      <c r="E26" s="22">
        <v>1</v>
      </c>
      <c r="F26" s="25" t="s">
        <v>33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4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9.16</v>
      </c>
      <c r="G27" s="24">
        <f t="shared" si="0"/>
        <v>2.2816593886462879</v>
      </c>
      <c r="H27" s="23">
        <f t="shared" si="1"/>
        <v>20.9</v>
      </c>
      <c r="I27" s="23">
        <f t="shared" si="2"/>
        <v>20.9</v>
      </c>
      <c r="J27" s="4">
        <v>2.0899999999999998E-2</v>
      </c>
      <c r="K27" s="8">
        <f t="shared" si="3"/>
        <v>1E-3</v>
      </c>
      <c r="L27" s="8">
        <f t="shared" si="4"/>
        <v>2.8999999999999998E-3</v>
      </c>
      <c r="M27" s="9">
        <v>2.0899999999999998E-2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585</v>
      </c>
      <c r="G28" s="24">
        <f t="shared" si="0"/>
        <v>2.2433333333333332</v>
      </c>
      <c r="H28" s="23">
        <f t="shared" si="1"/>
        <v>2624.7</v>
      </c>
      <c r="I28" s="23">
        <f t="shared" si="2"/>
        <v>2624.7</v>
      </c>
      <c r="J28" s="4">
        <v>2.6246999999999998</v>
      </c>
      <c r="K28" s="8">
        <f t="shared" si="3"/>
        <v>0.151</v>
      </c>
      <c r="L28" s="8">
        <f t="shared" si="4"/>
        <v>0.43969999999999998</v>
      </c>
      <c r="M28" s="9">
        <v>2.6246999999999998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9" t="s">
        <v>65</v>
      </c>
      <c r="B31" s="20" t="s">
        <v>66</v>
      </c>
      <c r="C31" s="21" t="s">
        <v>33</v>
      </c>
      <c r="D31" s="22" t="s">
        <v>33</v>
      </c>
      <c r="E31" s="22">
        <v>1</v>
      </c>
      <c r="F31" s="25" t="s">
        <v>33</v>
      </c>
      <c r="G31" s="24" t="e">
        <f t="shared" si="0"/>
        <v>#VALUE!</v>
      </c>
      <c r="H31" s="23">
        <f t="shared" si="1"/>
        <v>0</v>
      </c>
      <c r="I31" s="23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5903.8</v>
      </c>
      <c r="G33" s="24">
        <f t="shared" si="0"/>
        <v>1.5044378197093395</v>
      </c>
      <c r="H33" s="23">
        <f t="shared" si="1"/>
        <v>8881.9</v>
      </c>
      <c r="I33" s="23">
        <f t="shared" si="2"/>
        <v>8881.9</v>
      </c>
      <c r="J33" s="4">
        <v>8.8818999999999999</v>
      </c>
      <c r="K33" s="8">
        <f t="shared" si="3"/>
        <v>0.51100000000000001</v>
      </c>
      <c r="L33" s="8">
        <f t="shared" si="4"/>
        <v>1.4879</v>
      </c>
      <c r="M33" s="9">
        <v>8.8818999999999999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532</v>
      </c>
      <c r="G35" s="24">
        <f t="shared" si="0"/>
        <v>1.8422932330827066</v>
      </c>
      <c r="H35" s="23">
        <f t="shared" si="1"/>
        <v>980.1</v>
      </c>
      <c r="I35" s="23">
        <f t="shared" si="2"/>
        <v>980.1</v>
      </c>
      <c r="J35" s="4">
        <v>0.98009999999999997</v>
      </c>
      <c r="K35" s="8">
        <f t="shared" si="3"/>
        <v>5.6000000000000001E-2</v>
      </c>
      <c r="L35" s="8">
        <f t="shared" si="4"/>
        <v>0.16309999999999999</v>
      </c>
      <c r="M35" s="9">
        <v>0.98009999999999997</v>
      </c>
    </row>
    <row r="36" spans="1:13" ht="1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532</v>
      </c>
      <c r="G36" s="24">
        <f t="shared" si="0"/>
        <v>1.8422932330827066</v>
      </c>
      <c r="H36" s="23">
        <f t="shared" si="1"/>
        <v>980.1</v>
      </c>
      <c r="I36" s="23">
        <f t="shared" si="2"/>
        <v>980.1</v>
      </c>
      <c r="J36" s="4">
        <v>0.98009999999999997</v>
      </c>
      <c r="K36" s="8">
        <f t="shared" si="3"/>
        <v>5.6000000000000001E-2</v>
      </c>
      <c r="L36" s="8">
        <f t="shared" si="4"/>
        <v>0.16309999999999999</v>
      </c>
      <c r="M36" s="9">
        <v>0.98009999999999997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4</v>
      </c>
      <c r="G38" s="24">
        <f t="shared" si="0"/>
        <v>9.1971311475409845</v>
      </c>
      <c r="H38" s="23">
        <f t="shared" si="1"/>
        <v>13464.6</v>
      </c>
      <c r="I38" s="23">
        <f t="shared" si="2"/>
        <v>13464.6</v>
      </c>
      <c r="J38" s="4">
        <v>13.464600000000001</v>
      </c>
      <c r="K38" s="8">
        <f t="shared" si="3"/>
        <v>0.77500000000000002</v>
      </c>
      <c r="L38" s="8">
        <f t="shared" si="4"/>
        <v>2.2566000000000002</v>
      </c>
      <c r="M38" s="9">
        <v>13.464600000000001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25.56</v>
      </c>
      <c r="G39" s="24">
        <f t="shared" si="0"/>
        <v>4.0321791862284817</v>
      </c>
      <c r="H39" s="23">
        <f t="shared" si="1"/>
        <v>2473.5</v>
      </c>
      <c r="I39" s="23">
        <f t="shared" si="2"/>
        <v>2473.5</v>
      </c>
      <c r="J39" s="4">
        <v>2.4735</v>
      </c>
      <c r="K39" s="8">
        <f t="shared" si="3"/>
        <v>0.14199999999999999</v>
      </c>
      <c r="L39" s="8">
        <f t="shared" si="4"/>
        <v>0.41350000000000003</v>
      </c>
      <c r="M39" s="9">
        <v>2.4735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28.5</v>
      </c>
      <c r="G40" s="24">
        <f t="shared" si="0"/>
        <v>3.7152046783625727</v>
      </c>
      <c r="H40" s="23">
        <f t="shared" si="1"/>
        <v>1270.5999999999999</v>
      </c>
      <c r="I40" s="23">
        <f t="shared" si="2"/>
        <v>1270.5999999999999</v>
      </c>
      <c r="J40" s="4">
        <v>1.2706</v>
      </c>
      <c r="K40" s="8">
        <f t="shared" si="3"/>
        <v>7.2999999999999995E-2</v>
      </c>
      <c r="L40" s="8">
        <f t="shared" si="4"/>
        <v>0.21260000000000001</v>
      </c>
      <c r="M40" s="9">
        <v>1.2706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199.5</v>
      </c>
      <c r="G41" s="24">
        <f t="shared" si="0"/>
        <v>2.9495405179615704</v>
      </c>
      <c r="H41" s="23">
        <f t="shared" si="1"/>
        <v>7061.2</v>
      </c>
      <c r="I41" s="23">
        <f t="shared" si="2"/>
        <v>7061.2</v>
      </c>
      <c r="J41" s="4">
        <v>7.0611999999999995</v>
      </c>
      <c r="K41" s="8">
        <f t="shared" si="3"/>
        <v>0.40600000000000003</v>
      </c>
      <c r="L41" s="8">
        <f t="shared" si="4"/>
        <v>1.1821999999999999</v>
      </c>
      <c r="M41" s="9">
        <v>7.0611999999999995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333.5</v>
      </c>
      <c r="G43" s="24">
        <f t="shared" si="0"/>
        <v>0.58358034097705247</v>
      </c>
      <c r="H43" s="23">
        <f t="shared" si="1"/>
        <v>71232.399999999994</v>
      </c>
      <c r="I43" s="23">
        <f t="shared" si="2"/>
        <v>71232.399999999994</v>
      </c>
      <c r="J43" s="4">
        <v>71.232399999999998</v>
      </c>
      <c r="K43" s="8">
        <f t="shared" si="3"/>
        <v>4.0990000000000002</v>
      </c>
      <c r="L43" s="8">
        <f t="shared" si="4"/>
        <v>11.9354</v>
      </c>
      <c r="M43" s="9">
        <v>71.232399999999998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0.9</v>
      </c>
      <c r="G45" s="24">
        <f t="shared" si="0"/>
        <v>138.70400728597448</v>
      </c>
      <c r="H45" s="23">
        <f t="shared" si="1"/>
        <v>45689.1</v>
      </c>
      <c r="I45" s="23">
        <f t="shared" si="2"/>
        <v>45689.1</v>
      </c>
      <c r="J45" s="4">
        <v>45.689099999999996</v>
      </c>
      <c r="K45" s="8">
        <f t="shared" si="3"/>
        <v>2.629</v>
      </c>
      <c r="L45" s="8">
        <f t="shared" si="4"/>
        <v>7.6551</v>
      </c>
      <c r="M45" s="9">
        <v>45.689099999999996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105.8</v>
      </c>
      <c r="G47" s="24">
        <f t="shared" si="0"/>
        <v>1.6977930314956562</v>
      </c>
      <c r="H47" s="23">
        <f t="shared" si="1"/>
        <v>65743.3</v>
      </c>
      <c r="I47" s="23">
        <f t="shared" si="2"/>
        <v>65743.3</v>
      </c>
      <c r="J47" s="4">
        <v>65.743300000000005</v>
      </c>
      <c r="K47" s="8">
        <f t="shared" si="3"/>
        <v>3.7829999999999999</v>
      </c>
      <c r="L47" s="8">
        <f t="shared" si="4"/>
        <v>11.0153</v>
      </c>
      <c r="M47" s="9">
        <v>65.743300000000005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>
        <v>581.87</v>
      </c>
      <c r="G57" s="24">
        <f t="shared" si="0"/>
        <v>139.83020262257892</v>
      </c>
      <c r="H57" s="23">
        <f t="shared" si="1"/>
        <v>81363</v>
      </c>
      <c r="I57" s="23">
        <f t="shared" si="2"/>
        <v>81363</v>
      </c>
      <c r="J57" s="4">
        <v>81.363</v>
      </c>
      <c r="K57" s="8">
        <f t="shared" si="3"/>
        <v>4.6820000000000004</v>
      </c>
      <c r="L57" s="8">
        <f t="shared" si="4"/>
        <v>13.632999999999999</v>
      </c>
      <c r="M57" s="9">
        <v>81.363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5">
        <v>159</v>
      </c>
      <c r="G60" s="24">
        <f t="shared" si="0"/>
        <v>113.24276729559749</v>
      </c>
      <c r="H60" s="23">
        <f t="shared" si="1"/>
        <v>18005.600000000002</v>
      </c>
      <c r="I60" s="23">
        <f t="shared" si="2"/>
        <v>18005.600000000002</v>
      </c>
      <c r="J60" s="4">
        <v>18.005600000000001</v>
      </c>
      <c r="K60" s="8">
        <f t="shared" si="3"/>
        <v>1.036</v>
      </c>
      <c r="L60" s="8">
        <f t="shared" si="4"/>
        <v>3.0166000000000004</v>
      </c>
      <c r="M60" s="9">
        <v>18.005600000000001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9</v>
      </c>
      <c r="G82" s="24">
        <f t="shared" si="5"/>
        <v>1262.7</v>
      </c>
      <c r="H82" s="23">
        <f t="shared" si="6"/>
        <v>11364.3</v>
      </c>
      <c r="I82" s="23">
        <f t="shared" si="7"/>
        <v>11364.3</v>
      </c>
      <c r="J82" s="4">
        <v>11.3643</v>
      </c>
      <c r="K82" s="8">
        <f t="shared" si="8"/>
        <v>0.65400000000000003</v>
      </c>
      <c r="L82" s="8">
        <f t="shared" si="9"/>
        <v>1.9043000000000001</v>
      </c>
      <c r="M82" s="9">
        <v>11.3643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9</v>
      </c>
      <c r="G84" s="24">
        <f t="shared" si="5"/>
        <v>1262.7</v>
      </c>
      <c r="H84" s="23">
        <f t="shared" si="6"/>
        <v>11364.3</v>
      </c>
      <c r="I84" s="23">
        <f t="shared" si="7"/>
        <v>11364.3</v>
      </c>
      <c r="J84" s="4">
        <v>11.3643</v>
      </c>
      <c r="K84" s="8">
        <f t="shared" si="8"/>
        <v>0.65400000000000003</v>
      </c>
      <c r="L84" s="8">
        <f t="shared" si="9"/>
        <v>1.9043000000000001</v>
      </c>
      <c r="M84" s="9">
        <v>11.3643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9" t="s">
        <v>192</v>
      </c>
      <c r="B94" s="20" t="s">
        <v>193</v>
      </c>
      <c r="C94" s="21" t="s">
        <v>33</v>
      </c>
      <c r="D94" s="22" t="s">
        <v>194</v>
      </c>
      <c r="E94" s="22">
        <v>1</v>
      </c>
      <c r="F94" s="23">
        <v>1</v>
      </c>
      <c r="G94" s="24">
        <f t="shared" si="5"/>
        <v>3800.7</v>
      </c>
      <c r="H94" s="23">
        <f t="shared" si="6"/>
        <v>3800.7</v>
      </c>
      <c r="I94" s="23">
        <f t="shared" si="7"/>
        <v>3800.7</v>
      </c>
      <c r="J94" s="4">
        <v>3.8007</v>
      </c>
      <c r="K94" s="8">
        <f t="shared" si="8"/>
        <v>0.219</v>
      </c>
      <c r="L94" s="8">
        <f t="shared" si="9"/>
        <v>0.63770000000000004</v>
      </c>
      <c r="M94" s="9">
        <v>3.8007</v>
      </c>
    </row>
    <row r="95" spans="1:13" ht="15" hidden="1" x14ac:dyDescent="0.2">
      <c r="A95" s="19" t="s">
        <v>195</v>
      </c>
      <c r="B95" s="20" t="s">
        <v>196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19" t="s">
        <v>197</v>
      </c>
      <c r="B96" s="20" t="s">
        <v>198</v>
      </c>
      <c r="C96" s="21" t="s">
        <v>33</v>
      </c>
      <c r="D96" s="22" t="s">
        <v>33</v>
      </c>
      <c r="E96" s="22">
        <v>1</v>
      </c>
      <c r="F96" s="25" t="s">
        <v>33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4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19" t="s">
        <v>199</v>
      </c>
      <c r="B97" s="20" t="s">
        <v>200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201</v>
      </c>
      <c r="B98" s="20" t="s">
        <v>202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203</v>
      </c>
      <c r="B99" s="20" t="s">
        <v>204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205</v>
      </c>
      <c r="B100" s="20" t="s">
        <v>206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207</v>
      </c>
      <c r="B101" s="20" t="s">
        <v>208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209</v>
      </c>
      <c r="B102" s="17" t="s">
        <v>210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211</v>
      </c>
      <c r="B103" s="20" t="s">
        <v>212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213</v>
      </c>
      <c r="B104" s="20" t="s">
        <v>214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215</v>
      </c>
      <c r="B105" s="20" t="s">
        <v>216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217</v>
      </c>
      <c r="B106" s="20" t="s">
        <v>218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219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220</v>
      </c>
      <c r="B108" s="20" t="s">
        <v>221</v>
      </c>
      <c r="C108" s="21" t="s">
        <v>33</v>
      </c>
      <c r="D108" s="22" t="s">
        <v>33</v>
      </c>
      <c r="E108" s="22">
        <v>1</v>
      </c>
      <c r="F108" s="23">
        <v>1780</v>
      </c>
      <c r="G108" s="24">
        <f t="shared" si="5"/>
        <v>263.30275280898871</v>
      </c>
      <c r="H108" s="23">
        <f t="shared" si="6"/>
        <v>468678.9</v>
      </c>
      <c r="I108" s="23">
        <f t="shared" si="7"/>
        <v>468678.9</v>
      </c>
      <c r="J108" s="4">
        <v>468.6789</v>
      </c>
      <c r="K108" s="8">
        <f t="shared" si="8"/>
        <v>26.969000000000001</v>
      </c>
      <c r="L108" s="8">
        <f t="shared" si="9"/>
        <v>78.527900000000002</v>
      </c>
      <c r="M108" s="9">
        <v>468.6789</v>
      </c>
    </row>
    <row r="109" spans="1:13" ht="15" hidden="1" x14ac:dyDescent="0.2">
      <c r="A109" s="19" t="s">
        <v>222</v>
      </c>
      <c r="B109" s="20" t="s">
        <v>223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hidden="1" x14ac:dyDescent="0.2">
      <c r="A110" s="19" t="s">
        <v>224</v>
      </c>
      <c r="B110" s="20" t="s">
        <v>225</v>
      </c>
      <c r="C110" s="21" t="s">
        <v>33</v>
      </c>
      <c r="D110" s="22" t="s">
        <v>33</v>
      </c>
      <c r="E110" s="22">
        <v>1</v>
      </c>
      <c r="F110" s="25" t="s">
        <v>33</v>
      </c>
      <c r="G110" s="24" t="e">
        <f t="shared" si="5"/>
        <v>#VALUE!</v>
      </c>
      <c r="H110" s="23">
        <f t="shared" si="6"/>
        <v>0</v>
      </c>
      <c r="I110" s="23">
        <f t="shared" si="7"/>
        <v>0</v>
      </c>
      <c r="J110" s="4">
        <v>0</v>
      </c>
      <c r="K110" s="8">
        <f t="shared" si="8"/>
        <v>0</v>
      </c>
      <c r="L110" s="8">
        <f t="shared" si="9"/>
        <v>0</v>
      </c>
      <c r="M110" s="9">
        <v>0</v>
      </c>
    </row>
    <row r="111" spans="1:13" ht="30" hidden="1" x14ac:dyDescent="0.2">
      <c r="A111" s="19" t="s">
        <v>226</v>
      </c>
      <c r="B111" s="20" t="s">
        <v>227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228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229</v>
      </c>
      <c r="B113" s="17" t="s">
        <v>230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231</v>
      </c>
      <c r="B114" s="20" t="s">
        <v>232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233</v>
      </c>
      <c r="B115" s="20" t="s">
        <v>234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235</v>
      </c>
      <c r="B116" s="20" t="s">
        <v>236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237</v>
      </c>
      <c r="B117" s="20" t="s">
        <v>238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239</v>
      </c>
      <c r="B118" s="20" t="s">
        <v>240</v>
      </c>
      <c r="C118" s="21" t="s">
        <v>33</v>
      </c>
      <c r="D118" s="22" t="s">
        <v>19</v>
      </c>
      <c r="E118" s="22">
        <v>1</v>
      </c>
      <c r="F118" s="23">
        <v>5886.3</v>
      </c>
      <c r="G118" s="24">
        <f t="shared" si="5"/>
        <v>6.2291456432733634</v>
      </c>
      <c r="H118" s="23">
        <f t="shared" si="6"/>
        <v>36666.620000000003</v>
      </c>
      <c r="I118" s="23">
        <f t="shared" si="7"/>
        <v>36666.620000000003</v>
      </c>
      <c r="J118" s="4">
        <v>36.666620000000002</v>
      </c>
      <c r="K118" s="8">
        <f>ROUND((J118*100)/$J$206,3)+0.004</f>
        <v>2.1139999999999999</v>
      </c>
      <c r="L118" s="8">
        <f t="shared" si="9"/>
        <v>6.1555</v>
      </c>
      <c r="M118" s="9">
        <v>36.666620000000002</v>
      </c>
    </row>
    <row r="119" spans="1:13" ht="15" hidden="1" x14ac:dyDescent="0.2">
      <c r="A119" s="19" t="s">
        <v>241</v>
      </c>
      <c r="B119" s="20" t="s">
        <v>242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243</v>
      </c>
      <c r="B120" s="20" t="s">
        <v>244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245</v>
      </c>
      <c r="B121" s="20" t="s">
        <v>246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247</v>
      </c>
      <c r="B122" s="20" t="s">
        <v>248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249</v>
      </c>
      <c r="B123" s="20" t="s">
        <v>250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251</v>
      </c>
      <c r="B124" s="20" t="s">
        <v>252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253</v>
      </c>
      <c r="B125" s="20" t="s">
        <v>254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255</v>
      </c>
      <c r="B126" s="20" t="s">
        <v>256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257</v>
      </c>
      <c r="B127" s="20" t="s">
        <v>258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9" t="s">
        <v>259</v>
      </c>
      <c r="B128" s="20" t="s">
        <v>260</v>
      </c>
      <c r="C128" s="21" t="s">
        <v>36</v>
      </c>
      <c r="D128" s="22" t="s">
        <v>194</v>
      </c>
      <c r="E128" s="22">
        <v>1</v>
      </c>
      <c r="F128" s="23">
        <v>127</v>
      </c>
      <c r="G128" s="24">
        <f t="shared" si="5"/>
        <v>56.939370078740147</v>
      </c>
      <c r="H128" s="23">
        <f t="shared" si="6"/>
        <v>7231.2999999999993</v>
      </c>
      <c r="I128" s="23">
        <f t="shared" si="7"/>
        <v>7231.2999999999993</v>
      </c>
      <c r="J128" s="4">
        <v>7.2312999999999992</v>
      </c>
      <c r="K128" s="8">
        <f t="shared" si="8"/>
        <v>0.41599999999999998</v>
      </c>
      <c r="L128" s="8">
        <f t="shared" si="9"/>
        <v>1.2113</v>
      </c>
      <c r="M128" s="9">
        <v>7.2312999999999992</v>
      </c>
    </row>
    <row r="129" spans="1:13" ht="15" customHeight="1" x14ac:dyDescent="0.2">
      <c r="A129" s="19" t="s">
        <v>261</v>
      </c>
      <c r="B129" s="20" t="s">
        <v>262</v>
      </c>
      <c r="C129" s="21" t="s">
        <v>36</v>
      </c>
      <c r="D129" s="22" t="s">
        <v>194</v>
      </c>
      <c r="E129" s="22">
        <v>1</v>
      </c>
      <c r="F129" s="23">
        <v>336</v>
      </c>
      <c r="G129" s="24">
        <f t="shared" si="5"/>
        <v>34.737202380952382</v>
      </c>
      <c r="H129" s="23">
        <f t="shared" si="6"/>
        <v>11671.699999999999</v>
      </c>
      <c r="I129" s="23">
        <f t="shared" si="7"/>
        <v>11671.699999999999</v>
      </c>
      <c r="J129" s="4">
        <v>11.6717</v>
      </c>
      <c r="K129" s="8">
        <f t="shared" si="8"/>
        <v>0.67200000000000004</v>
      </c>
      <c r="L129" s="8">
        <f t="shared" si="9"/>
        <v>1.9566999999999999</v>
      </c>
      <c r="M129" s="9">
        <v>11.6717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1</v>
      </c>
      <c r="G133" s="24">
        <f t="shared" si="5"/>
        <v>15710.3</v>
      </c>
      <c r="H133" s="23">
        <f t="shared" si="6"/>
        <v>15710.3</v>
      </c>
      <c r="I133" s="23">
        <f t="shared" si="7"/>
        <v>15710.3</v>
      </c>
      <c r="J133" s="4">
        <v>15.7103</v>
      </c>
      <c r="K133" s="8">
        <f t="shared" si="8"/>
        <v>0.90400000000000003</v>
      </c>
      <c r="L133" s="8">
        <f t="shared" si="9"/>
        <v>2.6323000000000003</v>
      </c>
      <c r="M133" s="9">
        <v>15.7103</v>
      </c>
    </row>
    <row r="134" spans="1:13" ht="46.5" customHeight="1" x14ac:dyDescent="0.2">
      <c r="A134" s="19" t="s">
        <v>271</v>
      </c>
      <c r="B134" s="20" t="s">
        <v>272</v>
      </c>
      <c r="C134" s="21" t="s">
        <v>33</v>
      </c>
      <c r="D134" s="22" t="s">
        <v>194</v>
      </c>
      <c r="E134" s="22">
        <v>1</v>
      </c>
      <c r="F134" s="23">
        <v>1</v>
      </c>
      <c r="G134" s="24">
        <f t="shared" si="5"/>
        <v>16341.099999999997</v>
      </c>
      <c r="H134" s="23">
        <f t="shared" si="6"/>
        <v>16341.099999999997</v>
      </c>
      <c r="I134" s="23">
        <f t="shared" si="7"/>
        <v>16341.099999999997</v>
      </c>
      <c r="J134" s="4">
        <v>16.341099999999997</v>
      </c>
      <c r="K134" s="8">
        <f t="shared" si="8"/>
        <v>0.94</v>
      </c>
      <c r="L134" s="8">
        <f t="shared" si="9"/>
        <v>2.7370999999999999</v>
      </c>
      <c r="M134" s="9">
        <v>16.341099999999997</v>
      </c>
    </row>
    <row r="135" spans="1:13" ht="46.5" customHeight="1" x14ac:dyDescent="0.2">
      <c r="A135" s="19" t="s">
        <v>273</v>
      </c>
      <c r="B135" s="20" t="s">
        <v>274</v>
      </c>
      <c r="C135" s="21" t="s">
        <v>33</v>
      </c>
      <c r="D135" s="22" t="s">
        <v>194</v>
      </c>
      <c r="E135" s="22">
        <v>1</v>
      </c>
      <c r="F135" s="23">
        <v>1</v>
      </c>
      <c r="G135" s="24">
        <f t="shared" si="5"/>
        <v>2918.2</v>
      </c>
      <c r="H135" s="23">
        <f t="shared" si="6"/>
        <v>2918.2</v>
      </c>
      <c r="I135" s="23">
        <f t="shared" si="7"/>
        <v>2918.2</v>
      </c>
      <c r="J135" s="4">
        <v>2.9181999999999997</v>
      </c>
      <c r="K135" s="8">
        <f t="shared" si="8"/>
        <v>0.16800000000000001</v>
      </c>
      <c r="L135" s="8">
        <f t="shared" si="9"/>
        <v>0.48920000000000002</v>
      </c>
      <c r="M135" s="9">
        <v>2.9181999999999997</v>
      </c>
    </row>
    <row r="136" spans="1:13" ht="60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1</v>
      </c>
      <c r="G136" s="24">
        <f t="shared" si="5"/>
        <v>18244.399999999998</v>
      </c>
      <c r="H136" s="23">
        <f t="shared" si="6"/>
        <v>18244.399999999998</v>
      </c>
      <c r="I136" s="23">
        <f t="shared" si="7"/>
        <v>18244.399999999998</v>
      </c>
      <c r="J136" s="4">
        <v>18.244399999999999</v>
      </c>
      <c r="K136" s="8">
        <f t="shared" si="8"/>
        <v>1.05</v>
      </c>
      <c r="L136" s="8">
        <f t="shared" si="9"/>
        <v>3.0573999999999999</v>
      </c>
      <c r="M136" s="9">
        <v>18.244399999999999</v>
      </c>
    </row>
    <row r="137" spans="1:13" ht="46.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1</v>
      </c>
      <c r="G137" s="24">
        <f t="shared" si="5"/>
        <v>16169</v>
      </c>
      <c r="H137" s="23">
        <f t="shared" si="6"/>
        <v>16169</v>
      </c>
      <c r="I137" s="23">
        <f t="shared" si="7"/>
        <v>16169</v>
      </c>
      <c r="J137" s="4">
        <v>16.169</v>
      </c>
      <c r="K137" s="8">
        <f t="shared" si="8"/>
        <v>0.93</v>
      </c>
      <c r="L137" s="8">
        <f t="shared" si="9"/>
        <v>2.7080000000000002</v>
      </c>
      <c r="M137" s="9">
        <v>16.169</v>
      </c>
    </row>
    <row r="138" spans="1:13" ht="46.5" customHeight="1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1</v>
      </c>
      <c r="G138" s="24">
        <f t="shared" si="5"/>
        <v>3860.3999999999996</v>
      </c>
      <c r="H138" s="23">
        <f t="shared" si="6"/>
        <v>3860.3999999999996</v>
      </c>
      <c r="I138" s="23">
        <f t="shared" si="7"/>
        <v>3860.3999999999996</v>
      </c>
      <c r="J138" s="4">
        <v>3.8603999999999998</v>
      </c>
      <c r="K138" s="8">
        <f t="shared" si="8"/>
        <v>0.222</v>
      </c>
      <c r="L138" s="8">
        <f t="shared" si="9"/>
        <v>0.64639999999999997</v>
      </c>
      <c r="M138" s="9">
        <v>3.8603999999999998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2</v>
      </c>
      <c r="G143" s="24">
        <f t="shared" si="10"/>
        <v>15.939617486338799</v>
      </c>
      <c r="H143" s="23">
        <f t="shared" si="11"/>
        <v>11667.8</v>
      </c>
      <c r="I143" s="23">
        <f t="shared" si="12"/>
        <v>11667.8</v>
      </c>
      <c r="J143" s="4">
        <v>11.6678</v>
      </c>
      <c r="K143" s="8">
        <f t="shared" si="13"/>
        <v>0.67100000000000004</v>
      </c>
      <c r="L143" s="8">
        <f t="shared" si="14"/>
        <v>1.9538</v>
      </c>
      <c r="M143" s="9">
        <v>11.6678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1</v>
      </c>
      <c r="G144" s="24">
        <f t="shared" si="10"/>
        <v>70.808333333333323</v>
      </c>
      <c r="H144" s="23">
        <f t="shared" si="11"/>
        <v>849.69999999999993</v>
      </c>
      <c r="I144" s="23">
        <f t="shared" si="12"/>
        <v>849.69999999999993</v>
      </c>
      <c r="J144" s="4">
        <v>0.8496999999999999</v>
      </c>
      <c r="K144" s="8">
        <f t="shared" si="13"/>
        <v>4.9000000000000002E-2</v>
      </c>
      <c r="L144" s="8">
        <f t="shared" si="14"/>
        <v>0.14269999999999999</v>
      </c>
      <c r="M144" s="9">
        <v>0.8496999999999999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45.7</v>
      </c>
      <c r="G145" s="24">
        <f t="shared" si="10"/>
        <v>234.89059080962801</v>
      </c>
      <c r="H145" s="23">
        <f t="shared" si="11"/>
        <v>10734.5</v>
      </c>
      <c r="I145" s="23">
        <f t="shared" si="12"/>
        <v>10734.5</v>
      </c>
      <c r="J145" s="4">
        <v>10.734500000000001</v>
      </c>
      <c r="K145" s="8">
        <f t="shared" si="13"/>
        <v>0.61799999999999999</v>
      </c>
      <c r="L145" s="8">
        <f t="shared" si="14"/>
        <v>1.7994999999999999</v>
      </c>
      <c r="M145" s="9">
        <v>10.734500000000001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2</v>
      </c>
      <c r="G146" s="24">
        <f t="shared" si="10"/>
        <v>23.629166666666663</v>
      </c>
      <c r="H146" s="23">
        <f t="shared" si="11"/>
        <v>567.09999999999991</v>
      </c>
      <c r="I146" s="23">
        <f t="shared" si="12"/>
        <v>567.09999999999991</v>
      </c>
      <c r="J146" s="4">
        <v>0.56709999999999994</v>
      </c>
      <c r="K146" s="8">
        <f t="shared" si="13"/>
        <v>3.3000000000000002E-2</v>
      </c>
      <c r="L146" s="8">
        <f t="shared" si="14"/>
        <v>9.6099999999999991E-2</v>
      </c>
      <c r="M146" s="9">
        <v>0.56709999999999994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24</v>
      </c>
      <c r="G158" s="24">
        <f t="shared" si="10"/>
        <v>12.976366120218577</v>
      </c>
      <c r="H158" s="23">
        <f t="shared" si="11"/>
        <v>113984.4</v>
      </c>
      <c r="I158" s="23">
        <f t="shared" si="12"/>
        <v>113984.4</v>
      </c>
      <c r="J158" s="4">
        <v>113.98439999999999</v>
      </c>
      <c r="K158" s="8">
        <f t="shared" si="13"/>
        <v>6.5590000000000002</v>
      </c>
      <c r="L158" s="8">
        <f t="shared" si="14"/>
        <v>19.098399999999998</v>
      </c>
      <c r="M158" s="9">
        <v>113.98439999999999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24</v>
      </c>
      <c r="G162" s="24">
        <f t="shared" si="10"/>
        <v>352.77534722222219</v>
      </c>
      <c r="H162" s="23">
        <f t="shared" si="11"/>
        <v>101599.3</v>
      </c>
      <c r="I162" s="23">
        <f t="shared" si="12"/>
        <v>101599.3</v>
      </c>
      <c r="J162" s="4">
        <v>101.5993</v>
      </c>
      <c r="K162" s="8">
        <f t="shared" si="13"/>
        <v>5.8460000000000001</v>
      </c>
      <c r="L162" s="8">
        <f t="shared" si="14"/>
        <v>17.022300000000001</v>
      </c>
      <c r="M162" s="9">
        <v>101.5993</v>
      </c>
    </row>
    <row r="163" spans="1:13" ht="45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762</v>
      </c>
      <c r="G167" s="24">
        <f t="shared" si="10"/>
        <v>8.5053805774278199</v>
      </c>
      <c r="H167" s="23">
        <f t="shared" si="11"/>
        <v>6481.0999999999995</v>
      </c>
      <c r="I167" s="23">
        <f t="shared" si="12"/>
        <v>6481.0999999999995</v>
      </c>
      <c r="J167" s="4">
        <v>6.4810999999999996</v>
      </c>
      <c r="K167" s="8">
        <f t="shared" si="13"/>
        <v>0.373</v>
      </c>
      <c r="L167" s="8">
        <f t="shared" si="14"/>
        <v>1.0861000000000001</v>
      </c>
      <c r="M167" s="9">
        <v>6.4810999999999996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5886.3</v>
      </c>
      <c r="G175" s="24">
        <f t="shared" si="10"/>
        <v>1.3462676926296116E-2</v>
      </c>
      <c r="H175" s="23">
        <f t="shared" si="11"/>
        <v>29003.8</v>
      </c>
      <c r="I175" s="23">
        <f t="shared" si="12"/>
        <v>29003.8</v>
      </c>
      <c r="J175" s="4">
        <v>29.003799999999998</v>
      </c>
      <c r="K175" s="8">
        <f t="shared" si="13"/>
        <v>1.669</v>
      </c>
      <c r="L175" s="8">
        <f t="shared" si="14"/>
        <v>4.8597999999999999</v>
      </c>
      <c r="M175" s="9">
        <v>29.003799999999998</v>
      </c>
    </row>
    <row r="176" spans="1:13" ht="1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5886.3</v>
      </c>
      <c r="G176" s="24">
        <f t="shared" si="10"/>
        <v>6.8241584213932338E-2</v>
      </c>
      <c r="H176" s="23">
        <f t="shared" si="11"/>
        <v>147018.69999999998</v>
      </c>
      <c r="I176" s="23">
        <f t="shared" si="12"/>
        <v>147018.69999999998</v>
      </c>
      <c r="J176" s="4">
        <v>147.0187</v>
      </c>
      <c r="K176" s="8">
        <f t="shared" si="13"/>
        <v>8.4600000000000009</v>
      </c>
      <c r="L176" s="8">
        <f t="shared" si="14"/>
        <v>24.633699999999997</v>
      </c>
      <c r="M176" s="9">
        <v>147.0187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.75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45248</v>
      </c>
      <c r="G179" s="24">
        <f t="shared" si="10"/>
        <v>2.0459931930693069</v>
      </c>
      <c r="H179" s="23">
        <f t="shared" si="11"/>
        <v>92577.1</v>
      </c>
      <c r="I179" s="23">
        <f t="shared" si="12"/>
        <v>92577.1</v>
      </c>
      <c r="J179" s="4">
        <v>92.577100000000002</v>
      </c>
      <c r="K179" s="8">
        <f t="shared" si="13"/>
        <v>5.327</v>
      </c>
      <c r="L179" s="8">
        <f t="shared" si="14"/>
        <v>15.511099999999999</v>
      </c>
      <c r="M179" s="9">
        <v>92.577100000000002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132.41</v>
      </c>
      <c r="G183" s="24">
        <f t="shared" si="10"/>
        <v>85.661203836568248</v>
      </c>
      <c r="H183" s="23">
        <f t="shared" si="11"/>
        <v>11342.400000000001</v>
      </c>
      <c r="I183" s="23">
        <f t="shared" si="12"/>
        <v>11342.400000000001</v>
      </c>
      <c r="J183" s="4">
        <v>11.342400000000001</v>
      </c>
      <c r="K183" s="8">
        <f t="shared" si="13"/>
        <v>0.65300000000000002</v>
      </c>
      <c r="L183" s="8">
        <f t="shared" si="14"/>
        <v>1.9013999999999998</v>
      </c>
      <c r="M183" s="9">
        <v>11.342400000000001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74.5</v>
      </c>
      <c r="G184" s="24">
        <f t="shared" si="10"/>
        <v>256.67114093959731</v>
      </c>
      <c r="H184" s="23">
        <f t="shared" si="11"/>
        <v>19122</v>
      </c>
      <c r="I184" s="23">
        <f t="shared" si="12"/>
        <v>19122</v>
      </c>
      <c r="J184" s="4">
        <v>19.122</v>
      </c>
      <c r="K184" s="8">
        <f t="shared" si="13"/>
        <v>1.1000000000000001</v>
      </c>
      <c r="L184" s="8">
        <f t="shared" si="14"/>
        <v>3.2030000000000003</v>
      </c>
      <c r="M184" s="9">
        <v>19.122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535.9</v>
      </c>
      <c r="G187" s="24">
        <f t="shared" si="10"/>
        <v>0.32750202152142815</v>
      </c>
      <c r="H187" s="23">
        <f t="shared" si="11"/>
        <v>2106.1</v>
      </c>
      <c r="I187" s="23">
        <f t="shared" si="12"/>
        <v>2106.1</v>
      </c>
      <c r="J187" s="4">
        <v>2.1061000000000001</v>
      </c>
      <c r="K187" s="8">
        <f t="shared" si="13"/>
        <v>0.121</v>
      </c>
      <c r="L187" s="8">
        <f>ROUND($L$9*K187,2)/100-0.0002</f>
        <v>0.35209999999999997</v>
      </c>
      <c r="M187" s="9">
        <v>2.1061000000000001</v>
      </c>
    </row>
    <row r="188" spans="1:13" ht="15" hidden="1" x14ac:dyDescent="0.2">
      <c r="A188" s="19" t="s">
        <v>374</v>
      </c>
      <c r="B188" s="20" t="s">
        <v>375</v>
      </c>
      <c r="C188" s="21" t="s">
        <v>33</v>
      </c>
      <c r="D188" s="22" t="s">
        <v>33</v>
      </c>
      <c r="E188" s="22">
        <v>1</v>
      </c>
      <c r="F188" s="25" t="s">
        <v>33</v>
      </c>
      <c r="G188" s="24" t="e">
        <f t="shared" si="10"/>
        <v>#VALUE!</v>
      </c>
      <c r="H188" s="23">
        <f t="shared" si="11"/>
        <v>0</v>
      </c>
      <c r="I188" s="23">
        <f t="shared" si="12"/>
        <v>0</v>
      </c>
      <c r="J188" s="4">
        <v>0</v>
      </c>
      <c r="K188" s="8">
        <f t="shared" si="13"/>
        <v>0</v>
      </c>
      <c r="L188" s="8">
        <f t="shared" si="14"/>
        <v>0</v>
      </c>
      <c r="M188" s="9">
        <v>0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379</v>
      </c>
      <c r="B191" s="20" t="s">
        <v>380</v>
      </c>
      <c r="C191" s="21" t="s">
        <v>33</v>
      </c>
      <c r="D191" s="22" t="s">
        <v>33</v>
      </c>
      <c r="E191" s="22">
        <v>1</v>
      </c>
      <c r="F191" s="25" t="s">
        <v>33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1737842.52</v>
      </c>
      <c r="I206" s="27">
        <f t="shared" si="17"/>
        <v>1737842.52</v>
      </c>
      <c r="J206" s="5">
        <f>SUM(J11:J205)</f>
        <v>1737.8425199999999</v>
      </c>
      <c r="K206">
        <f t="shared" ref="K206:M206" si="20">SUM(K11:K205)</f>
        <v>100.001</v>
      </c>
      <c r="L206" s="10">
        <f t="shared" si="20"/>
        <v>291.1814</v>
      </c>
      <c r="M206">
        <f t="shared" si="20"/>
        <v>1737.8425199999999</v>
      </c>
    </row>
    <row r="207" spans="1:13" ht="15.75" x14ac:dyDescent="0.25">
      <c r="A207" s="28"/>
      <c r="B207" s="28"/>
      <c r="C207" s="28"/>
      <c r="D207" s="28"/>
      <c r="E207" s="28"/>
      <c r="F207" s="28"/>
      <c r="G207" s="28"/>
      <c r="H207" s="29"/>
      <c r="I207" s="29"/>
      <c r="J207" s="30"/>
      <c r="L207" s="10"/>
    </row>
    <row r="208" spans="1:13" ht="15.75" x14ac:dyDescent="0.25">
      <c r="A208" s="28"/>
      <c r="B208" s="28"/>
      <c r="C208" s="28"/>
      <c r="D208" s="28"/>
      <c r="E208" s="28"/>
      <c r="F208" s="28"/>
      <c r="G208" s="28"/>
      <c r="H208" s="29"/>
      <c r="I208" s="29"/>
      <c r="J208" s="30"/>
      <c r="L208" s="10"/>
    </row>
    <row r="209" spans="1:10" ht="15" x14ac:dyDescent="0.2">
      <c r="A209" s="13" t="s">
        <v>416</v>
      </c>
      <c r="B209" s="13"/>
      <c r="C209" s="13"/>
      <c r="D209" s="13"/>
      <c r="E209" s="13"/>
      <c r="F209" s="13"/>
      <c r="G209" s="13"/>
      <c r="H209" s="13"/>
      <c r="I209" s="13"/>
    </row>
    <row r="210" spans="1:10" ht="15" hidden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6">
        <v>1446663.98</v>
      </c>
    </row>
    <row r="211" spans="1:10" ht="15" hidden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>
        <v>1737.8425199999999</v>
      </c>
    </row>
    <row r="212" spans="1:10" ht="15" hidden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>
        <f>J211-M206</f>
        <v>0</v>
      </c>
    </row>
    <row r="213" spans="1:10" ht="15" hidden="1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10" ht="15" hidden="1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10" ht="15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</sheetData>
  <autoFilter ref="A8:M206">
    <filterColumn colId="7">
      <filters>
        <filter val="101599,30"/>
        <filter val="10734,50"/>
        <filter val="1095,40"/>
        <filter val="11342,40"/>
        <filter val="11364,30"/>
        <filter val="113984,40"/>
        <filter val="11667,80"/>
        <filter val="11671,70"/>
        <filter val="12298,50"/>
        <filter val="1270,60"/>
        <filter val="128,40"/>
        <filter val="13464,60"/>
        <filter val="138,30"/>
        <filter val="147018,70"/>
        <filter val="15611,80"/>
        <filter val="15710,30"/>
        <filter val="16169,00"/>
        <filter val="16341,10"/>
        <filter val="167925,60"/>
        <filter val="1737842,52"/>
        <filter val="17471,30"/>
        <filter val="18005,60"/>
        <filter val="18244,40"/>
        <filter val="19122,00"/>
        <filter val="20,90"/>
        <filter val="204,90"/>
        <filter val="2106,10"/>
        <filter val="22,90"/>
        <filter val="22162,50"/>
        <filter val="2473,50"/>
        <filter val="2624,70"/>
        <filter val="29003,80"/>
        <filter val="2918,20"/>
        <filter val="3"/>
        <filter val="36666,62"/>
        <filter val="3701,20"/>
        <filter val="3800,70"/>
        <filter val="3860,40"/>
        <filter val="45689,10"/>
        <filter val="468678,90"/>
        <filter val="5584,70"/>
        <filter val="567,10"/>
        <filter val="630,80"/>
        <filter val="6481,10"/>
        <filter val="65743,30"/>
        <filter val="7061,20"/>
        <filter val="71232,40"/>
        <filter val="7231,30"/>
        <filter val="81363,00"/>
        <filter val="849,70"/>
        <filter val="8881,90"/>
        <filter val="92577,10"/>
        <filter val="980,1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2013-05-06T07:50:20Z</cp:lastPrinted>
  <dcterms:created xsi:type="dcterms:W3CDTF">2013-04-10T16:17:57Z</dcterms:created>
  <dcterms:modified xsi:type="dcterms:W3CDTF">2013-05-06T07:51:45Z</dcterms:modified>
</cp:coreProperties>
</file>